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8270" activeTab="0"/>
  </bookViews>
  <sheets>
    <sheet name="risk-profit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<sst xmlns="http://schemas.openxmlformats.org/spreadsheetml/2006/main" count="5" uniqueCount="5">
  <si>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риск</t>
  </si>
  <si>
    <t>прибыль</t>
  </si>
  <si>
    <t>Stocks US</t>
  </si>
  <si>
    <t>Bonds US</t>
  </si>
  <si>
    <t>without rebalancing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</si>
</sst>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%"/>
    <numFmt numFmtId="167" formatCode="yyyy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\ &quot;₽&quot;_-;\-* #,##0\ &quot;₽&quot;_-;_-* &quot;-&quot;\ &quot;₽&quot;_-;_-@_-"/>
    <numFmt numFmtId="173" formatCode="_-* #,##0.00\ &quot;₽&quot;_-;\-* #,##0.00\ &quot;₽&quot;_-;_-* &quot;-&quot;??\ &quot;₽&quot;_-;_-@_-"/>
    <numFmt numFmtId="174" formatCode="0.0"/>
    <numFmt numFmtId="175" formatCode="0.000"/>
  </numFmts>
  <fonts count="40">
    <font>
      <sz val="9"/>
      <color theme="1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18"/>
      <color indexed="54"/>
      <name val="Calibri Light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0"/>
      <color indexed="63"/>
      <name val="Calibri"/>
      <family val="0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sz val="18"/>
      <color theme="3"/>
      <name val="Calibri Light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166" fontId="39" fillId="0" borderId="10" xfId="0" applyNumberFormat="1" applyFont="1" applyFill="1" applyBorder="1" applyAlignment="1">
      <alignment horizontal="right" vertical="center"/>
    </xf>
    <xf numFmtId="166" fontId="39" fillId="0" borderId="10" xfId="0" applyNumberFormat="1" applyFont="1" applyFill="1" applyBorder="1" applyAlignment="1">
      <alignment vertical="center"/>
    </xf>
    <xf numFmtId="166" fontId="39" fillId="0" borderId="10" xfId="0" applyNumberFormat="1" applyFont="1" applyBorder="1" applyAlignment="1">
      <alignment/>
    </xf>
    <xf numFmtId="166" fontId="2" fillId="0" borderId="11" xfId="0" applyNumberFormat="1" applyFont="1" applyFill="1" applyBorder="1" applyAlignment="1">
      <alignment horizontal="right" vertical="center" wrapText="1"/>
    </xf>
    <xf numFmtId="166" fontId="39" fillId="0" borderId="12" xfId="0" applyNumberFormat="1" applyFont="1" applyBorder="1" applyAlignment="1">
      <alignment/>
    </xf>
    <xf numFmtId="167" fontId="0" fillId="0" borderId="13" xfId="0" applyNumberFormat="1" applyFont="1" applyFill="1" applyBorder="1" applyAlignment="1">
      <alignment horizontal="center" vertical="center"/>
    </xf>
    <xf numFmtId="167" fontId="0" fillId="0" borderId="14" xfId="0" applyNumberFormat="1" applyFont="1" applyFill="1" applyBorder="1" applyAlignment="1">
      <alignment horizontal="center" vertical="center"/>
    </xf>
    <xf numFmtId="167" fontId="0" fillId="0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18" borderId="0" xfId="0" applyFill="1" applyAlignment="1">
      <alignment/>
    </xf>
    <xf numFmtId="0" fontId="0" fillId="9" borderId="0" xfId="0" applyFill="1" applyAlignment="1">
      <alignment/>
    </xf>
    <xf numFmtId="9" fontId="0" fillId="9" borderId="0" xfId="0" applyNumberFormat="1" applyFill="1" applyAlignment="1">
      <alignment/>
    </xf>
    <xf numFmtId="9" fontId="0" fillId="18" borderId="0" xfId="0" applyNumberFormat="1" applyFill="1" applyAlignment="1">
      <alignment/>
    </xf>
    <xf numFmtId="10" fontId="0" fillId="0" borderId="16" xfId="55" applyNumberFormat="1" applyFont="1" applyBorder="1" applyAlignment="1">
      <alignment/>
    </xf>
    <xf numFmtId="10" fontId="0" fillId="0" borderId="17" xfId="55" applyNumberFormat="1" applyFont="1" applyBorder="1" applyAlignment="1">
      <alignment/>
    </xf>
    <xf numFmtId="0" fontId="0" fillId="0" borderId="0" xfId="0" applyBorder="1" applyAlignment="1">
      <alignment/>
    </xf>
    <xf numFmtId="0" fontId="0" fillId="18" borderId="18" xfId="0" applyFill="1" applyBorder="1" applyAlignment="1">
      <alignment/>
    </xf>
    <xf numFmtId="0" fontId="0" fillId="18" borderId="19" xfId="0" applyFill="1" applyBorder="1" applyAlignment="1">
      <alignment/>
    </xf>
    <xf numFmtId="0" fontId="0" fillId="18" borderId="20" xfId="0" applyFill="1" applyBorder="1" applyAlignment="1">
      <alignment/>
    </xf>
    <xf numFmtId="10" fontId="0" fillId="18" borderId="18" xfId="55" applyNumberFormat="1" applyFont="1" applyFill="1" applyBorder="1" applyAlignment="1">
      <alignment/>
    </xf>
    <xf numFmtId="10" fontId="0" fillId="18" borderId="20" xfId="55" applyNumberFormat="1" applyFont="1" applyFill="1" applyBorder="1" applyAlignment="1">
      <alignment/>
    </xf>
    <xf numFmtId="0" fontId="0" fillId="9" borderId="18" xfId="0" applyFill="1" applyBorder="1" applyAlignment="1">
      <alignment/>
    </xf>
    <xf numFmtId="0" fontId="0" fillId="9" borderId="19" xfId="0" applyFill="1" applyBorder="1" applyAlignment="1">
      <alignment/>
    </xf>
    <xf numFmtId="0" fontId="0" fillId="9" borderId="20" xfId="0" applyFill="1" applyBorder="1" applyAlignment="1">
      <alignment/>
    </xf>
    <xf numFmtId="10" fontId="0" fillId="9" borderId="18" xfId="55" applyNumberFormat="1" applyFont="1" applyFill="1" applyBorder="1" applyAlignment="1">
      <alignment/>
    </xf>
    <xf numFmtId="10" fontId="0" fillId="9" borderId="20" xfId="55" applyNumberFormat="1" applyFont="1" applyFill="1" applyBorder="1" applyAlignment="1">
      <alignment/>
    </xf>
    <xf numFmtId="0" fontId="0" fillId="18" borderId="11" xfId="0" applyFill="1" applyBorder="1" applyAlignment="1">
      <alignment/>
    </xf>
    <xf numFmtId="0" fontId="0" fillId="18" borderId="10" xfId="0" applyFill="1" applyBorder="1" applyAlignment="1">
      <alignment/>
    </xf>
    <xf numFmtId="0" fontId="0" fillId="18" borderId="12" xfId="0" applyFill="1" applyBorder="1" applyAlignment="1">
      <alignment/>
    </xf>
    <xf numFmtId="10" fontId="0" fillId="18" borderId="11" xfId="55" applyNumberFormat="1" applyFont="1" applyFill="1" applyBorder="1" applyAlignment="1">
      <alignment/>
    </xf>
    <xf numFmtId="10" fontId="0" fillId="18" borderId="12" xfId="55" applyNumberFormat="1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Portfolios US stocks/bonds for 30 years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5"/>
          <c:y val="0.10075"/>
          <c:w val="0.92975"/>
          <c:h val="0.82625"/>
        </c:manualLayout>
      </c:layout>
      <c:scatterChart>
        <c:scatterStyle val="smoothMarker"/>
        <c:varyColors val="0"/>
        <c:ser>
          <c:idx val="1"/>
          <c:order val="0"/>
          <c:tx>
            <c:v>yearly rebalancing</c:v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80"/>
              </a:solidFill>
              <a:ln>
                <a:noFill/>
              </a:ln>
            </c:spPr>
          </c:marker>
          <c:xVal>
            <c:numRef>
              <c:f>'risk-profit'!$F$33:$P$33</c:f>
              <c:numCache/>
            </c:numRef>
          </c:xVal>
          <c:yVal>
            <c:numRef>
              <c:f>'risk-profit'!$F$34:$P$34</c:f>
              <c:numCache/>
            </c:numRef>
          </c:yVal>
          <c:smooth val="1"/>
        </c:ser>
        <c:ser>
          <c:idx val="0"/>
          <c:order val="1"/>
          <c:tx>
            <c:v>without rebalancing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80"/>
              </a:solidFill>
              <a:ln>
                <a:noFill/>
              </a:ln>
            </c:spPr>
          </c:marker>
          <c:dPt>
            <c:idx val="0"/>
            <c:spPr>
              <a:solidFill>
                <a:srgbClr val="8FAADC"/>
              </a:solidFill>
              <a:ln w="12700">
                <a:solidFill>
                  <a:srgbClr val="666699"/>
                </a:solidFill>
              </a:ln>
            </c:spPr>
            <c:marker>
              <c:size val="10"/>
              <c:spPr>
                <a:solidFill>
                  <a:srgbClr val="9999FF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0"/>
            <c:spPr>
              <a:solidFill>
                <a:srgbClr val="F4B183"/>
              </a:solidFill>
              <a:ln w="12700">
                <a:solidFill>
                  <a:srgbClr val="666699"/>
                </a:solidFill>
              </a:ln>
            </c:spPr>
            <c:marker>
              <c:size val="10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</c:spPr>
            </c:marker>
          </c:dPt>
          <c:xVal>
            <c:numRef>
              <c:f>'risk-profit'!$F$36:$P$36</c:f>
              <c:numCache/>
            </c:numRef>
          </c:xVal>
          <c:yVal>
            <c:numRef>
              <c:f>'risk-profit'!$F$37:$P$37</c:f>
              <c:numCache/>
            </c:numRef>
          </c:yVal>
          <c:smooth val="1"/>
        </c:ser>
        <c:axId val="43813257"/>
        <c:axId val="58774994"/>
      </c:scatterChart>
      <c:valAx>
        <c:axId val="43813257"/>
        <c:scaling>
          <c:orientation val="minMax"/>
          <c:min val="0.0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Risk %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774994"/>
        <c:crosses val="autoZero"/>
        <c:crossBetween val="midCat"/>
        <c:dispUnits/>
      </c:valAx>
      <c:valAx>
        <c:axId val="58774994"/>
        <c:scaling>
          <c:orientation val="minMax"/>
          <c:min val="0.0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Profit %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9CC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81325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38</xdr:row>
      <xdr:rowOff>9525</xdr:rowOff>
    </xdr:from>
    <xdr:to>
      <xdr:col>15</xdr:col>
      <xdr:colOff>533400</xdr:colOff>
      <xdr:row>58</xdr:row>
      <xdr:rowOff>152400</xdr:rowOff>
    </xdr:to>
    <xdr:graphicFrame>
      <xdr:nvGraphicFramePr>
        <xdr:cNvPr id="1" name="Диаграмма 1"/>
        <xdr:cNvGraphicFramePr/>
      </xdr:nvGraphicFramePr>
      <xdr:xfrm>
        <a:off x="2657475" y="5800725"/>
        <a:ext cx="587692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1">
      <selection activeCell="AB47" sqref="AB47"/>
    </sheetView>
  </sheetViews>
  <sheetFormatPr defaultColWidth="9.33203125" defaultRowHeight="12"/>
  <sheetData>
    <row r="1" spans="6:16" ht="12">
      <c r="F1" s="15">
        <v>0</v>
      </c>
      <c r="G1" s="15">
        <v>0.1</v>
      </c>
      <c r="H1" s="15">
        <v>0.2</v>
      </c>
      <c r="I1" s="15">
        <v>0.3</v>
      </c>
      <c r="J1" s="15">
        <v>0.4</v>
      </c>
      <c r="K1" s="15">
        <v>0.5</v>
      </c>
      <c r="L1" s="15">
        <v>0.6</v>
      </c>
      <c r="M1" s="15">
        <v>0.7</v>
      </c>
      <c r="N1" s="15">
        <v>0.8</v>
      </c>
      <c r="O1" s="15">
        <v>0.9</v>
      </c>
      <c r="P1" s="15">
        <v>1</v>
      </c>
    </row>
    <row r="2" spans="2:16" ht="12">
      <c r="B2" s="13" t="s">
        <v>2</v>
      </c>
      <c r="C2" s="13"/>
      <c r="D2" s="14" t="s">
        <v>3</v>
      </c>
      <c r="E2" s="14"/>
      <c r="F2" s="16">
        <v>1</v>
      </c>
      <c r="G2" s="16">
        <v>0.9</v>
      </c>
      <c r="H2" s="16">
        <v>0.8</v>
      </c>
      <c r="I2" s="16">
        <v>0.7</v>
      </c>
      <c r="J2" s="16">
        <v>0.6</v>
      </c>
      <c r="K2" s="16">
        <v>0.5</v>
      </c>
      <c r="L2" s="16">
        <v>0.4</v>
      </c>
      <c r="M2" s="16">
        <v>0.3</v>
      </c>
      <c r="N2" s="16">
        <v>0.2</v>
      </c>
      <c r="O2" s="16">
        <v>0.1</v>
      </c>
      <c r="P2" s="16">
        <v>0</v>
      </c>
    </row>
    <row r="3" spans="1:16" ht="12">
      <c r="A3" s="6">
        <v>32509</v>
      </c>
      <c r="B3" s="4">
        <v>0.317</v>
      </c>
      <c r="C3" s="20">
        <f>1+1*B3</f>
        <v>1.317</v>
      </c>
      <c r="D3" s="4">
        <v>0.181</v>
      </c>
      <c r="E3" s="25">
        <f aca="true" t="shared" si="0" ref="E3:E32">1+1*D3</f>
        <v>1.181</v>
      </c>
      <c r="F3" s="30">
        <f>$C3*F$2+$E3*F$1</f>
        <v>1.317</v>
      </c>
      <c r="G3" s="9">
        <f aca="true" t="shared" si="1" ref="G3:P18">$C3*G$2+$E3*G$1</f>
        <v>1.3034000000000001</v>
      </c>
      <c r="H3" s="9">
        <f t="shared" si="1"/>
        <v>1.2898</v>
      </c>
      <c r="I3" s="9">
        <f t="shared" si="1"/>
        <v>1.2762</v>
      </c>
      <c r="J3" s="9">
        <f t="shared" si="1"/>
        <v>1.2626</v>
      </c>
      <c r="K3" s="9">
        <f t="shared" si="1"/>
        <v>1.249</v>
      </c>
      <c r="L3" s="9">
        <f t="shared" si="1"/>
        <v>1.2354</v>
      </c>
      <c r="M3" s="9">
        <f t="shared" si="1"/>
        <v>1.2218</v>
      </c>
      <c r="N3" s="9">
        <f t="shared" si="1"/>
        <v>1.2082000000000002</v>
      </c>
      <c r="O3" s="9">
        <f t="shared" si="1"/>
        <v>1.1946</v>
      </c>
      <c r="P3" s="25">
        <f t="shared" si="1"/>
        <v>1.181</v>
      </c>
    </row>
    <row r="4" spans="1:16" ht="12">
      <c r="A4" s="7">
        <v>32874</v>
      </c>
      <c r="B4" s="1">
        <v>-0.031</v>
      </c>
      <c r="C4" s="21">
        <f aca="true" t="shared" si="2" ref="C4:C32">1+1*B4</f>
        <v>0.969</v>
      </c>
      <c r="D4" s="1">
        <v>0.062</v>
      </c>
      <c r="E4" s="26">
        <f t="shared" si="0"/>
        <v>1.062</v>
      </c>
      <c r="F4" s="31">
        <f>$C4*F$2+$E4*F$1</f>
        <v>0.969</v>
      </c>
      <c r="G4" s="19">
        <f t="shared" si="1"/>
        <v>0.9783</v>
      </c>
      <c r="H4" s="19">
        <f t="shared" si="1"/>
        <v>0.9876</v>
      </c>
      <c r="I4" s="19">
        <f t="shared" si="1"/>
        <v>0.9968999999999999</v>
      </c>
      <c r="J4" s="19">
        <f t="shared" si="1"/>
        <v>1.0062</v>
      </c>
      <c r="K4" s="19">
        <f t="shared" si="1"/>
        <v>1.0155</v>
      </c>
      <c r="L4" s="19">
        <f t="shared" si="1"/>
        <v>1.0248</v>
      </c>
      <c r="M4" s="19">
        <f t="shared" si="1"/>
        <v>1.0341</v>
      </c>
      <c r="N4" s="19">
        <f t="shared" si="1"/>
        <v>1.0434</v>
      </c>
      <c r="O4" s="19">
        <f t="shared" si="1"/>
        <v>1.0527000000000002</v>
      </c>
      <c r="P4" s="26">
        <f t="shared" si="1"/>
        <v>1.062</v>
      </c>
    </row>
    <row r="5" spans="1:16" ht="12">
      <c r="A5" s="7">
        <v>33239</v>
      </c>
      <c r="B5" s="1">
        <v>0.305</v>
      </c>
      <c r="C5" s="21">
        <f t="shared" si="2"/>
        <v>1.305</v>
      </c>
      <c r="D5" s="1">
        <v>0.193</v>
      </c>
      <c r="E5" s="26">
        <f t="shared" si="0"/>
        <v>1.193</v>
      </c>
      <c r="F5" s="31">
        <f aca="true" t="shared" si="3" ref="F5:P32">$C5*F$2+$E5*F$1</f>
        <v>1.305</v>
      </c>
      <c r="G5" s="19">
        <f t="shared" si="1"/>
        <v>1.2937999999999998</v>
      </c>
      <c r="H5" s="19">
        <f t="shared" si="1"/>
        <v>1.2826</v>
      </c>
      <c r="I5" s="19">
        <f t="shared" si="1"/>
        <v>1.2713999999999999</v>
      </c>
      <c r="J5" s="19">
        <f t="shared" si="1"/>
        <v>1.2602</v>
      </c>
      <c r="K5" s="19">
        <f t="shared" si="1"/>
        <v>1.249</v>
      </c>
      <c r="L5" s="19">
        <f t="shared" si="1"/>
        <v>1.2378</v>
      </c>
      <c r="M5" s="19">
        <f t="shared" si="1"/>
        <v>1.2266</v>
      </c>
      <c r="N5" s="19">
        <f t="shared" si="1"/>
        <v>1.2154000000000003</v>
      </c>
      <c r="O5" s="19">
        <f t="shared" si="1"/>
        <v>1.2042000000000002</v>
      </c>
      <c r="P5" s="26">
        <f t="shared" si="1"/>
        <v>1.193</v>
      </c>
    </row>
    <row r="6" spans="1:16" ht="12">
      <c r="A6" s="7">
        <v>33604</v>
      </c>
      <c r="B6" s="1">
        <v>0.076</v>
      </c>
      <c r="C6" s="21">
        <f t="shared" si="2"/>
        <v>1.076</v>
      </c>
      <c r="D6" s="1">
        <v>0.081</v>
      </c>
      <c r="E6" s="26">
        <f t="shared" si="0"/>
        <v>1.081</v>
      </c>
      <c r="F6" s="31">
        <f t="shared" si="3"/>
        <v>1.076</v>
      </c>
      <c r="G6" s="19">
        <f t="shared" si="1"/>
        <v>1.0765</v>
      </c>
      <c r="H6" s="19">
        <f t="shared" si="1"/>
        <v>1.0770000000000002</v>
      </c>
      <c r="I6" s="19">
        <f t="shared" si="1"/>
        <v>1.0775</v>
      </c>
      <c r="J6" s="19">
        <f t="shared" si="1"/>
        <v>1.078</v>
      </c>
      <c r="K6" s="19">
        <f t="shared" si="1"/>
        <v>1.0785</v>
      </c>
      <c r="L6" s="19">
        <f t="shared" si="1"/>
        <v>1.079</v>
      </c>
      <c r="M6" s="19">
        <f t="shared" si="1"/>
        <v>1.0795</v>
      </c>
      <c r="N6" s="19">
        <f t="shared" si="1"/>
        <v>1.08</v>
      </c>
      <c r="O6" s="19">
        <f t="shared" si="1"/>
        <v>1.0805</v>
      </c>
      <c r="P6" s="26">
        <f t="shared" si="1"/>
        <v>1.081</v>
      </c>
    </row>
    <row r="7" spans="1:16" ht="12">
      <c r="A7" s="7">
        <v>33970</v>
      </c>
      <c r="B7" s="1">
        <v>0.101</v>
      </c>
      <c r="C7" s="21">
        <f t="shared" si="2"/>
        <v>1.101</v>
      </c>
      <c r="D7" s="1">
        <v>0.182</v>
      </c>
      <c r="E7" s="26">
        <f t="shared" si="0"/>
        <v>1.182</v>
      </c>
      <c r="F7" s="31">
        <f t="shared" si="3"/>
        <v>1.101</v>
      </c>
      <c r="G7" s="19">
        <f t="shared" si="1"/>
        <v>1.1091</v>
      </c>
      <c r="H7" s="19">
        <f t="shared" si="1"/>
        <v>1.1172</v>
      </c>
      <c r="I7" s="19">
        <f t="shared" si="1"/>
        <v>1.1253</v>
      </c>
      <c r="J7" s="19">
        <f t="shared" si="1"/>
        <v>1.1334</v>
      </c>
      <c r="K7" s="19">
        <f t="shared" si="1"/>
        <v>1.1415</v>
      </c>
      <c r="L7" s="19">
        <f t="shared" si="1"/>
        <v>1.1496</v>
      </c>
      <c r="M7" s="19">
        <f t="shared" si="1"/>
        <v>1.1577</v>
      </c>
      <c r="N7" s="19">
        <f t="shared" si="1"/>
        <v>1.1658</v>
      </c>
      <c r="O7" s="19">
        <f t="shared" si="1"/>
        <v>1.1739000000000002</v>
      </c>
      <c r="P7" s="26">
        <f t="shared" si="1"/>
        <v>1.182</v>
      </c>
    </row>
    <row r="8" spans="1:16" ht="12">
      <c r="A8" s="7">
        <v>34335</v>
      </c>
      <c r="B8" s="1">
        <v>0.013</v>
      </c>
      <c r="C8" s="21">
        <f t="shared" si="2"/>
        <v>1.013</v>
      </c>
      <c r="D8" s="1">
        <v>-0.078</v>
      </c>
      <c r="E8" s="26">
        <f t="shared" si="0"/>
        <v>0.922</v>
      </c>
      <c r="F8" s="31">
        <f t="shared" si="3"/>
        <v>1.013</v>
      </c>
      <c r="G8" s="19">
        <f t="shared" si="1"/>
        <v>1.0039</v>
      </c>
      <c r="H8" s="19">
        <f t="shared" si="1"/>
        <v>0.9948</v>
      </c>
      <c r="I8" s="19">
        <f t="shared" si="1"/>
        <v>0.9856999999999998</v>
      </c>
      <c r="J8" s="19">
        <f t="shared" si="1"/>
        <v>0.9765999999999999</v>
      </c>
      <c r="K8" s="19">
        <f t="shared" si="1"/>
        <v>0.9675</v>
      </c>
      <c r="L8" s="19">
        <f t="shared" si="1"/>
        <v>0.9584</v>
      </c>
      <c r="M8" s="19">
        <f t="shared" si="1"/>
        <v>0.9492999999999999</v>
      </c>
      <c r="N8" s="19">
        <f t="shared" si="1"/>
        <v>0.9402</v>
      </c>
      <c r="O8" s="19">
        <f t="shared" si="1"/>
        <v>0.9311</v>
      </c>
      <c r="P8" s="26">
        <f t="shared" si="1"/>
        <v>0.922</v>
      </c>
    </row>
    <row r="9" spans="1:16" ht="12">
      <c r="A9" s="7">
        <v>34700</v>
      </c>
      <c r="B9" s="1">
        <v>0.376</v>
      </c>
      <c r="C9" s="21">
        <f t="shared" si="2"/>
        <v>1.376</v>
      </c>
      <c r="D9" s="1">
        <v>0.317</v>
      </c>
      <c r="E9" s="26">
        <f t="shared" si="0"/>
        <v>1.317</v>
      </c>
      <c r="F9" s="31">
        <f t="shared" si="3"/>
        <v>1.376</v>
      </c>
      <c r="G9" s="19">
        <f t="shared" si="1"/>
        <v>1.3700999999999999</v>
      </c>
      <c r="H9" s="19">
        <f t="shared" si="1"/>
        <v>1.3642</v>
      </c>
      <c r="I9" s="19">
        <f t="shared" si="1"/>
        <v>1.3582999999999998</v>
      </c>
      <c r="J9" s="19">
        <f t="shared" si="1"/>
        <v>1.3523999999999998</v>
      </c>
      <c r="K9" s="19">
        <f t="shared" si="1"/>
        <v>1.3464999999999998</v>
      </c>
      <c r="L9" s="19">
        <f t="shared" si="1"/>
        <v>1.3405999999999998</v>
      </c>
      <c r="M9" s="19">
        <f t="shared" si="1"/>
        <v>1.3346999999999998</v>
      </c>
      <c r="N9" s="19">
        <f t="shared" si="1"/>
        <v>1.3288000000000002</v>
      </c>
      <c r="O9" s="19">
        <f t="shared" si="1"/>
        <v>1.3229</v>
      </c>
      <c r="P9" s="26">
        <f t="shared" si="1"/>
        <v>1.317</v>
      </c>
    </row>
    <row r="10" spans="1:16" ht="12">
      <c r="A10" s="7">
        <v>35065</v>
      </c>
      <c r="B10" s="1">
        <v>0.23</v>
      </c>
      <c r="C10" s="21">
        <f t="shared" si="2"/>
        <v>1.23</v>
      </c>
      <c r="D10" s="1">
        <v>-0.009</v>
      </c>
      <c r="E10" s="26">
        <f t="shared" si="0"/>
        <v>0.991</v>
      </c>
      <c r="F10" s="31">
        <f t="shared" si="3"/>
        <v>1.23</v>
      </c>
      <c r="G10" s="19">
        <f t="shared" si="1"/>
        <v>1.2061</v>
      </c>
      <c r="H10" s="19">
        <f t="shared" si="1"/>
        <v>1.1822</v>
      </c>
      <c r="I10" s="19">
        <f t="shared" si="1"/>
        <v>1.1583</v>
      </c>
      <c r="J10" s="19">
        <f t="shared" si="1"/>
        <v>1.1344</v>
      </c>
      <c r="K10" s="19">
        <f t="shared" si="1"/>
        <v>1.1105</v>
      </c>
      <c r="L10" s="19">
        <f t="shared" si="1"/>
        <v>1.0866</v>
      </c>
      <c r="M10" s="19">
        <f t="shared" si="1"/>
        <v>1.0627</v>
      </c>
      <c r="N10" s="19">
        <f t="shared" si="1"/>
        <v>1.0388000000000002</v>
      </c>
      <c r="O10" s="19">
        <f t="shared" si="1"/>
        <v>1.0149</v>
      </c>
      <c r="P10" s="26">
        <f t="shared" si="1"/>
        <v>0.991</v>
      </c>
    </row>
    <row r="11" spans="1:16" ht="12">
      <c r="A11" s="7">
        <v>35431</v>
      </c>
      <c r="B11" s="1">
        <v>0.334</v>
      </c>
      <c r="C11" s="21">
        <f t="shared" si="2"/>
        <v>1.334</v>
      </c>
      <c r="D11" s="1">
        <v>0.159</v>
      </c>
      <c r="E11" s="26">
        <f t="shared" si="0"/>
        <v>1.159</v>
      </c>
      <c r="F11" s="31">
        <f t="shared" si="3"/>
        <v>1.334</v>
      </c>
      <c r="G11" s="19">
        <f t="shared" si="1"/>
        <v>1.3165</v>
      </c>
      <c r="H11" s="19">
        <f t="shared" si="1"/>
        <v>1.2990000000000002</v>
      </c>
      <c r="I11" s="19">
        <f t="shared" si="1"/>
        <v>1.2814999999999999</v>
      </c>
      <c r="J11" s="19">
        <f t="shared" si="1"/>
        <v>1.264</v>
      </c>
      <c r="K11" s="19">
        <f t="shared" si="1"/>
        <v>1.2465000000000002</v>
      </c>
      <c r="L11" s="19">
        <f t="shared" si="1"/>
        <v>1.229</v>
      </c>
      <c r="M11" s="19">
        <f t="shared" si="1"/>
        <v>1.2115</v>
      </c>
      <c r="N11" s="19">
        <f t="shared" si="1"/>
        <v>1.194</v>
      </c>
      <c r="O11" s="19">
        <f t="shared" si="1"/>
        <v>1.1765</v>
      </c>
      <c r="P11" s="26">
        <f t="shared" si="1"/>
        <v>1.159</v>
      </c>
    </row>
    <row r="12" spans="1:16" ht="12">
      <c r="A12" s="7">
        <v>35796</v>
      </c>
      <c r="B12" s="1">
        <v>0.286</v>
      </c>
      <c r="C12" s="21">
        <f t="shared" si="2"/>
        <v>1.286</v>
      </c>
      <c r="D12" s="1">
        <v>0.131</v>
      </c>
      <c r="E12" s="26">
        <f t="shared" si="0"/>
        <v>1.131</v>
      </c>
      <c r="F12" s="31">
        <f t="shared" si="3"/>
        <v>1.286</v>
      </c>
      <c r="G12" s="19">
        <f t="shared" si="1"/>
        <v>1.2705</v>
      </c>
      <c r="H12" s="19">
        <f t="shared" si="1"/>
        <v>1.2550000000000001</v>
      </c>
      <c r="I12" s="19">
        <f t="shared" si="1"/>
        <v>1.2395</v>
      </c>
      <c r="J12" s="19">
        <f t="shared" si="1"/>
        <v>1.224</v>
      </c>
      <c r="K12" s="19">
        <f t="shared" si="1"/>
        <v>1.2085</v>
      </c>
      <c r="L12" s="19">
        <f t="shared" si="1"/>
        <v>1.193</v>
      </c>
      <c r="M12" s="19">
        <f t="shared" si="1"/>
        <v>1.1775</v>
      </c>
      <c r="N12" s="19">
        <f t="shared" si="1"/>
        <v>1.1620000000000001</v>
      </c>
      <c r="O12" s="19">
        <f t="shared" si="1"/>
        <v>1.1465</v>
      </c>
      <c r="P12" s="26">
        <f t="shared" si="1"/>
        <v>1.131</v>
      </c>
    </row>
    <row r="13" spans="1:16" ht="12">
      <c r="A13" s="7">
        <v>36161</v>
      </c>
      <c r="B13" s="1">
        <v>0.21</v>
      </c>
      <c r="C13" s="21">
        <f t="shared" si="2"/>
        <v>1.21</v>
      </c>
      <c r="D13" s="1">
        <v>-0.09</v>
      </c>
      <c r="E13" s="26">
        <f t="shared" si="0"/>
        <v>0.91</v>
      </c>
      <c r="F13" s="31">
        <f t="shared" si="3"/>
        <v>1.21</v>
      </c>
      <c r="G13" s="19">
        <f t="shared" si="1"/>
        <v>1.18</v>
      </c>
      <c r="H13" s="19">
        <f t="shared" si="1"/>
        <v>1.15</v>
      </c>
      <c r="I13" s="19">
        <f t="shared" si="1"/>
        <v>1.12</v>
      </c>
      <c r="J13" s="19">
        <f t="shared" si="1"/>
        <v>1.09</v>
      </c>
      <c r="K13" s="19">
        <f t="shared" si="1"/>
        <v>1.06</v>
      </c>
      <c r="L13" s="19">
        <f t="shared" si="1"/>
        <v>1.03</v>
      </c>
      <c r="M13" s="19">
        <f t="shared" si="1"/>
        <v>1</v>
      </c>
      <c r="N13" s="19">
        <f t="shared" si="1"/>
        <v>0.9700000000000001</v>
      </c>
      <c r="O13" s="19">
        <f t="shared" si="1"/>
        <v>0.9400000000000001</v>
      </c>
      <c r="P13" s="26">
        <f t="shared" si="1"/>
        <v>0.91</v>
      </c>
    </row>
    <row r="14" spans="1:16" ht="12">
      <c r="A14" s="7">
        <v>36526</v>
      </c>
      <c r="B14" s="1">
        <v>-0.091</v>
      </c>
      <c r="C14" s="21">
        <f t="shared" si="2"/>
        <v>0.909</v>
      </c>
      <c r="D14" s="1">
        <v>0.215</v>
      </c>
      <c r="E14" s="26">
        <f t="shared" si="0"/>
        <v>1.215</v>
      </c>
      <c r="F14" s="31">
        <f t="shared" si="3"/>
        <v>0.909</v>
      </c>
      <c r="G14" s="19">
        <f t="shared" si="1"/>
        <v>0.9396000000000001</v>
      </c>
      <c r="H14" s="19">
        <f t="shared" si="1"/>
        <v>0.9702000000000001</v>
      </c>
      <c r="I14" s="19">
        <f t="shared" si="1"/>
        <v>1.0008</v>
      </c>
      <c r="J14" s="19">
        <f t="shared" si="1"/>
        <v>1.0314</v>
      </c>
      <c r="K14" s="19">
        <f t="shared" si="1"/>
        <v>1.062</v>
      </c>
      <c r="L14" s="19">
        <f t="shared" si="1"/>
        <v>1.0926</v>
      </c>
      <c r="M14" s="19">
        <f t="shared" si="1"/>
        <v>1.1232</v>
      </c>
      <c r="N14" s="19">
        <f t="shared" si="1"/>
        <v>1.1538000000000002</v>
      </c>
      <c r="O14" s="19">
        <f t="shared" si="1"/>
        <v>1.1844000000000001</v>
      </c>
      <c r="P14" s="26">
        <f t="shared" si="1"/>
        <v>1.215</v>
      </c>
    </row>
    <row r="15" spans="1:16" ht="12">
      <c r="A15" s="7">
        <v>36892</v>
      </c>
      <c r="B15" s="1">
        <v>-0.119</v>
      </c>
      <c r="C15" s="21">
        <f t="shared" si="2"/>
        <v>0.881</v>
      </c>
      <c r="D15" s="1">
        <v>0.037</v>
      </c>
      <c r="E15" s="26">
        <f t="shared" si="0"/>
        <v>1.037</v>
      </c>
      <c r="F15" s="31">
        <f t="shared" si="3"/>
        <v>0.881</v>
      </c>
      <c r="G15" s="19">
        <f t="shared" si="1"/>
        <v>0.8966000000000001</v>
      </c>
      <c r="H15" s="19">
        <f t="shared" si="1"/>
        <v>0.9122000000000001</v>
      </c>
      <c r="I15" s="19">
        <f t="shared" si="1"/>
        <v>0.9278</v>
      </c>
      <c r="J15" s="19">
        <f t="shared" si="1"/>
        <v>0.9434</v>
      </c>
      <c r="K15" s="19">
        <f t="shared" si="1"/>
        <v>0.959</v>
      </c>
      <c r="L15" s="19">
        <f t="shared" si="1"/>
        <v>0.9746</v>
      </c>
      <c r="M15" s="19">
        <f t="shared" si="1"/>
        <v>0.9901999999999999</v>
      </c>
      <c r="N15" s="19">
        <f t="shared" si="1"/>
        <v>1.0058</v>
      </c>
      <c r="O15" s="19">
        <f t="shared" si="1"/>
        <v>1.0213999999999999</v>
      </c>
      <c r="P15" s="26">
        <f t="shared" si="1"/>
        <v>1.037</v>
      </c>
    </row>
    <row r="16" spans="1:16" ht="12">
      <c r="A16" s="7">
        <v>37257</v>
      </c>
      <c r="B16" s="1">
        <v>-0.221</v>
      </c>
      <c r="C16" s="21">
        <f t="shared" si="2"/>
        <v>0.779</v>
      </c>
      <c r="D16" s="1">
        <v>0.178</v>
      </c>
      <c r="E16" s="26">
        <f t="shared" si="0"/>
        <v>1.178</v>
      </c>
      <c r="F16" s="31">
        <f t="shared" si="3"/>
        <v>0.779</v>
      </c>
      <c r="G16" s="19">
        <f t="shared" si="1"/>
        <v>0.8189000000000001</v>
      </c>
      <c r="H16" s="19">
        <f t="shared" si="1"/>
        <v>0.8588000000000001</v>
      </c>
      <c r="I16" s="19">
        <f t="shared" si="1"/>
        <v>0.8987</v>
      </c>
      <c r="J16" s="19">
        <f t="shared" si="1"/>
        <v>0.9386</v>
      </c>
      <c r="K16" s="19">
        <f t="shared" si="1"/>
        <v>0.9784999999999999</v>
      </c>
      <c r="L16" s="19">
        <f t="shared" si="1"/>
        <v>1.0184</v>
      </c>
      <c r="M16" s="19">
        <f t="shared" si="1"/>
        <v>1.0582999999999998</v>
      </c>
      <c r="N16" s="19">
        <f t="shared" si="1"/>
        <v>1.0982</v>
      </c>
      <c r="O16" s="19">
        <f t="shared" si="1"/>
        <v>1.1381000000000001</v>
      </c>
      <c r="P16" s="26">
        <f t="shared" si="1"/>
        <v>1.178</v>
      </c>
    </row>
    <row r="17" spans="1:16" ht="12">
      <c r="A17" s="7">
        <v>37622</v>
      </c>
      <c r="B17" s="1">
        <v>0.287</v>
      </c>
      <c r="C17" s="21">
        <f t="shared" si="2"/>
        <v>1.287</v>
      </c>
      <c r="D17" s="1">
        <v>0.015</v>
      </c>
      <c r="E17" s="26">
        <f t="shared" si="0"/>
        <v>1.015</v>
      </c>
      <c r="F17" s="31">
        <f t="shared" si="3"/>
        <v>1.287</v>
      </c>
      <c r="G17" s="19">
        <f t="shared" si="1"/>
        <v>1.2597999999999998</v>
      </c>
      <c r="H17" s="19">
        <f t="shared" si="1"/>
        <v>1.2326000000000001</v>
      </c>
      <c r="I17" s="19">
        <f t="shared" si="1"/>
        <v>1.2053999999999998</v>
      </c>
      <c r="J17" s="19">
        <f t="shared" si="1"/>
        <v>1.1782</v>
      </c>
      <c r="K17" s="19">
        <f t="shared" si="1"/>
        <v>1.1509999999999998</v>
      </c>
      <c r="L17" s="19">
        <f t="shared" si="1"/>
        <v>1.1238</v>
      </c>
      <c r="M17" s="19">
        <f t="shared" si="1"/>
        <v>1.0965999999999998</v>
      </c>
      <c r="N17" s="19">
        <f t="shared" si="1"/>
        <v>1.0694</v>
      </c>
      <c r="O17" s="19">
        <f t="shared" si="1"/>
        <v>1.0422</v>
      </c>
      <c r="P17" s="26">
        <f t="shared" si="1"/>
        <v>1.015</v>
      </c>
    </row>
    <row r="18" spans="1:16" ht="12">
      <c r="A18" s="7">
        <v>37987</v>
      </c>
      <c r="B18" s="1">
        <v>0.109</v>
      </c>
      <c r="C18" s="21">
        <f t="shared" si="2"/>
        <v>1.109</v>
      </c>
      <c r="D18" s="1">
        <v>0.085</v>
      </c>
      <c r="E18" s="26">
        <f t="shared" si="0"/>
        <v>1.085</v>
      </c>
      <c r="F18" s="31">
        <f t="shared" si="3"/>
        <v>1.109</v>
      </c>
      <c r="G18" s="19">
        <f t="shared" si="1"/>
        <v>1.1066</v>
      </c>
      <c r="H18" s="19">
        <f t="shared" si="1"/>
        <v>1.1042</v>
      </c>
      <c r="I18" s="19">
        <f t="shared" si="1"/>
        <v>1.1018</v>
      </c>
      <c r="J18" s="19">
        <f t="shared" si="1"/>
        <v>1.0994</v>
      </c>
      <c r="K18" s="19">
        <f t="shared" si="1"/>
        <v>1.097</v>
      </c>
      <c r="L18" s="19">
        <f t="shared" si="1"/>
        <v>1.0945999999999998</v>
      </c>
      <c r="M18" s="19">
        <f t="shared" si="1"/>
        <v>1.0922</v>
      </c>
      <c r="N18" s="19">
        <f t="shared" si="1"/>
        <v>1.0897999999999999</v>
      </c>
      <c r="O18" s="19">
        <f t="shared" si="1"/>
        <v>1.0874000000000001</v>
      </c>
      <c r="P18" s="26">
        <f t="shared" si="1"/>
        <v>1.085</v>
      </c>
    </row>
    <row r="19" spans="1:16" ht="12">
      <c r="A19" s="7">
        <v>38353</v>
      </c>
      <c r="B19" s="1">
        <v>0.049</v>
      </c>
      <c r="C19" s="21">
        <f t="shared" si="2"/>
        <v>1.049</v>
      </c>
      <c r="D19" s="1">
        <v>0.078</v>
      </c>
      <c r="E19" s="26">
        <f t="shared" si="0"/>
        <v>1.078</v>
      </c>
      <c r="F19" s="31">
        <f t="shared" si="3"/>
        <v>1.049</v>
      </c>
      <c r="G19" s="19">
        <f t="shared" si="3"/>
        <v>1.0518999999999998</v>
      </c>
      <c r="H19" s="19">
        <f t="shared" si="3"/>
        <v>1.0548</v>
      </c>
      <c r="I19" s="19">
        <f t="shared" si="3"/>
        <v>1.0577</v>
      </c>
      <c r="J19" s="19">
        <f t="shared" si="3"/>
        <v>1.0606</v>
      </c>
      <c r="K19" s="19">
        <f t="shared" si="3"/>
        <v>1.0635</v>
      </c>
      <c r="L19" s="19">
        <f t="shared" si="3"/>
        <v>1.0664</v>
      </c>
      <c r="M19" s="19">
        <f t="shared" si="3"/>
        <v>1.0693000000000001</v>
      </c>
      <c r="N19" s="19">
        <f t="shared" si="3"/>
        <v>1.0722</v>
      </c>
      <c r="O19" s="19">
        <f t="shared" si="3"/>
        <v>1.0751</v>
      </c>
      <c r="P19" s="26">
        <f t="shared" si="3"/>
        <v>1.078</v>
      </c>
    </row>
    <row r="20" spans="1:16" ht="12">
      <c r="A20" s="7">
        <v>38718</v>
      </c>
      <c r="B20" s="1">
        <v>0.158</v>
      </c>
      <c r="C20" s="21">
        <f t="shared" si="2"/>
        <v>1.158</v>
      </c>
      <c r="D20" s="1">
        <v>0.012</v>
      </c>
      <c r="E20" s="26">
        <f t="shared" si="0"/>
        <v>1.012</v>
      </c>
      <c r="F20" s="31">
        <f t="shared" si="3"/>
        <v>1.158</v>
      </c>
      <c r="G20" s="19">
        <f t="shared" si="3"/>
        <v>1.1434</v>
      </c>
      <c r="H20" s="19">
        <f t="shared" si="3"/>
        <v>1.1288</v>
      </c>
      <c r="I20" s="19">
        <f t="shared" si="3"/>
        <v>1.1141999999999999</v>
      </c>
      <c r="J20" s="19">
        <f t="shared" si="3"/>
        <v>1.0996000000000001</v>
      </c>
      <c r="K20" s="19">
        <f t="shared" si="3"/>
        <v>1.085</v>
      </c>
      <c r="L20" s="19">
        <f t="shared" si="3"/>
        <v>1.0704</v>
      </c>
      <c r="M20" s="19">
        <f t="shared" si="3"/>
        <v>1.0557999999999998</v>
      </c>
      <c r="N20" s="19">
        <f t="shared" si="3"/>
        <v>1.0412000000000001</v>
      </c>
      <c r="O20" s="19">
        <f t="shared" si="3"/>
        <v>1.0266</v>
      </c>
      <c r="P20" s="26">
        <f t="shared" si="3"/>
        <v>1.012</v>
      </c>
    </row>
    <row r="21" spans="1:16" ht="12">
      <c r="A21" s="7">
        <v>39083</v>
      </c>
      <c r="B21" s="1">
        <v>0.055</v>
      </c>
      <c r="C21" s="21">
        <f t="shared" si="2"/>
        <v>1.055</v>
      </c>
      <c r="D21" s="1">
        <v>0.099</v>
      </c>
      <c r="E21" s="26">
        <f t="shared" si="0"/>
        <v>1.099</v>
      </c>
      <c r="F21" s="31">
        <f t="shared" si="3"/>
        <v>1.055</v>
      </c>
      <c r="G21" s="19">
        <f t="shared" si="3"/>
        <v>1.0594000000000001</v>
      </c>
      <c r="H21" s="19">
        <f t="shared" si="3"/>
        <v>1.0638</v>
      </c>
      <c r="I21" s="19">
        <f t="shared" si="3"/>
        <v>1.0682</v>
      </c>
      <c r="J21" s="19">
        <f t="shared" si="3"/>
        <v>1.0726</v>
      </c>
      <c r="K21" s="19">
        <f t="shared" si="3"/>
        <v>1.077</v>
      </c>
      <c r="L21" s="19">
        <f t="shared" si="3"/>
        <v>1.0814</v>
      </c>
      <c r="M21" s="19">
        <f t="shared" si="3"/>
        <v>1.0857999999999999</v>
      </c>
      <c r="N21" s="19">
        <f t="shared" si="3"/>
        <v>1.0902</v>
      </c>
      <c r="O21" s="19">
        <f t="shared" si="3"/>
        <v>1.0946</v>
      </c>
      <c r="P21" s="26">
        <f t="shared" si="3"/>
        <v>1.099</v>
      </c>
    </row>
    <row r="22" spans="1:16" ht="12">
      <c r="A22" s="7">
        <v>39448</v>
      </c>
      <c r="B22" s="1">
        <v>-0.37</v>
      </c>
      <c r="C22" s="21">
        <f t="shared" si="2"/>
        <v>0.63</v>
      </c>
      <c r="D22" s="1">
        <v>0.259</v>
      </c>
      <c r="E22" s="26">
        <f t="shared" si="0"/>
        <v>1.259</v>
      </c>
      <c r="F22" s="31">
        <f t="shared" si="3"/>
        <v>0.63</v>
      </c>
      <c r="G22" s="19">
        <f t="shared" si="3"/>
        <v>0.6929000000000001</v>
      </c>
      <c r="H22" s="19">
        <f t="shared" si="3"/>
        <v>0.7558</v>
      </c>
      <c r="I22" s="19">
        <f t="shared" si="3"/>
        <v>0.8187</v>
      </c>
      <c r="J22" s="19">
        <f t="shared" si="3"/>
        <v>0.8815999999999999</v>
      </c>
      <c r="K22" s="19">
        <f t="shared" si="3"/>
        <v>0.9444999999999999</v>
      </c>
      <c r="L22" s="19">
        <f t="shared" si="3"/>
        <v>1.0074</v>
      </c>
      <c r="M22" s="19">
        <f t="shared" si="3"/>
        <v>1.0702999999999998</v>
      </c>
      <c r="N22" s="19">
        <f t="shared" si="3"/>
        <v>1.1332</v>
      </c>
      <c r="O22" s="19">
        <f t="shared" si="3"/>
        <v>1.1961</v>
      </c>
      <c r="P22" s="26">
        <f t="shared" si="3"/>
        <v>1.259</v>
      </c>
    </row>
    <row r="23" spans="1:16" ht="12">
      <c r="A23" s="7">
        <v>39814</v>
      </c>
      <c r="B23" s="1">
        <v>0.265</v>
      </c>
      <c r="C23" s="21">
        <f t="shared" si="2"/>
        <v>1.2650000000000001</v>
      </c>
      <c r="D23" s="1">
        <v>-0.149</v>
      </c>
      <c r="E23" s="26">
        <f t="shared" si="0"/>
        <v>0.851</v>
      </c>
      <c r="F23" s="31">
        <f t="shared" si="3"/>
        <v>1.2650000000000001</v>
      </c>
      <c r="G23" s="19">
        <f t="shared" si="3"/>
        <v>1.2236</v>
      </c>
      <c r="H23" s="19">
        <f t="shared" si="3"/>
        <v>1.1822000000000004</v>
      </c>
      <c r="I23" s="19">
        <f t="shared" si="3"/>
        <v>1.1408</v>
      </c>
      <c r="J23" s="19">
        <f t="shared" si="3"/>
        <v>1.0994000000000002</v>
      </c>
      <c r="K23" s="19">
        <f t="shared" si="3"/>
        <v>1.058</v>
      </c>
      <c r="L23" s="19">
        <f t="shared" si="3"/>
        <v>1.0166</v>
      </c>
      <c r="M23" s="19">
        <f t="shared" si="3"/>
        <v>0.9751999999999998</v>
      </c>
      <c r="N23" s="19">
        <f t="shared" si="3"/>
        <v>0.9338000000000002</v>
      </c>
      <c r="O23" s="19">
        <f t="shared" si="3"/>
        <v>0.8924000000000001</v>
      </c>
      <c r="P23" s="26">
        <f t="shared" si="3"/>
        <v>0.851</v>
      </c>
    </row>
    <row r="24" spans="1:16" ht="12">
      <c r="A24" s="7">
        <v>40179</v>
      </c>
      <c r="B24" s="1">
        <v>0.151</v>
      </c>
      <c r="C24" s="21">
        <f t="shared" si="2"/>
        <v>1.151</v>
      </c>
      <c r="D24" s="1">
        <v>0.101</v>
      </c>
      <c r="E24" s="26">
        <f t="shared" si="0"/>
        <v>1.101</v>
      </c>
      <c r="F24" s="31">
        <f t="shared" si="3"/>
        <v>1.151</v>
      </c>
      <c r="G24" s="19">
        <f t="shared" si="3"/>
        <v>1.1460000000000001</v>
      </c>
      <c r="H24" s="19">
        <f t="shared" si="3"/>
        <v>1.141</v>
      </c>
      <c r="I24" s="19">
        <f t="shared" si="3"/>
        <v>1.136</v>
      </c>
      <c r="J24" s="19">
        <f t="shared" si="3"/>
        <v>1.131</v>
      </c>
      <c r="K24" s="19">
        <f t="shared" si="3"/>
        <v>1.126</v>
      </c>
      <c r="L24" s="19">
        <f t="shared" si="3"/>
        <v>1.121</v>
      </c>
      <c r="M24" s="19">
        <f t="shared" si="3"/>
        <v>1.1159999999999999</v>
      </c>
      <c r="N24" s="19">
        <f t="shared" si="3"/>
        <v>1.111</v>
      </c>
      <c r="O24" s="19">
        <f t="shared" si="3"/>
        <v>1.106</v>
      </c>
      <c r="P24" s="26">
        <f t="shared" si="3"/>
        <v>1.101</v>
      </c>
    </row>
    <row r="25" spans="1:16" ht="12">
      <c r="A25" s="7">
        <v>40544</v>
      </c>
      <c r="B25" s="1">
        <v>0.021</v>
      </c>
      <c r="C25" s="21">
        <f t="shared" si="2"/>
        <v>1.021</v>
      </c>
      <c r="D25" s="1">
        <v>0.271</v>
      </c>
      <c r="E25" s="26">
        <f t="shared" si="0"/>
        <v>1.271</v>
      </c>
      <c r="F25" s="31">
        <f t="shared" si="3"/>
        <v>1.021</v>
      </c>
      <c r="G25" s="19">
        <f t="shared" si="3"/>
        <v>1.0459999999999998</v>
      </c>
      <c r="H25" s="19">
        <f t="shared" si="3"/>
        <v>1.071</v>
      </c>
      <c r="I25" s="19">
        <f t="shared" si="3"/>
        <v>1.0959999999999999</v>
      </c>
      <c r="J25" s="19">
        <f t="shared" si="3"/>
        <v>1.121</v>
      </c>
      <c r="K25" s="19">
        <f t="shared" si="3"/>
        <v>1.146</v>
      </c>
      <c r="L25" s="19">
        <f t="shared" si="3"/>
        <v>1.1709999999999998</v>
      </c>
      <c r="M25" s="19">
        <f t="shared" si="3"/>
        <v>1.1959999999999997</v>
      </c>
      <c r="N25" s="19">
        <f t="shared" si="3"/>
        <v>1.2209999999999999</v>
      </c>
      <c r="O25" s="19">
        <f t="shared" si="3"/>
        <v>1.246</v>
      </c>
      <c r="P25" s="26">
        <f t="shared" si="3"/>
        <v>1.271</v>
      </c>
    </row>
    <row r="26" spans="1:16" ht="12">
      <c r="A26" s="7">
        <v>40909</v>
      </c>
      <c r="B26" s="1">
        <v>0.16</v>
      </c>
      <c r="C26" s="21">
        <f t="shared" si="2"/>
        <v>1.16</v>
      </c>
      <c r="D26" s="1">
        <v>0.034</v>
      </c>
      <c r="E26" s="26">
        <f t="shared" si="0"/>
        <v>1.034</v>
      </c>
      <c r="F26" s="31">
        <f t="shared" si="3"/>
        <v>1.16</v>
      </c>
      <c r="G26" s="19">
        <f t="shared" si="3"/>
        <v>1.1474</v>
      </c>
      <c r="H26" s="19">
        <f t="shared" si="3"/>
        <v>1.1348</v>
      </c>
      <c r="I26" s="19">
        <f t="shared" si="3"/>
        <v>1.1221999999999999</v>
      </c>
      <c r="J26" s="19">
        <f t="shared" si="3"/>
        <v>1.1096</v>
      </c>
      <c r="K26" s="19">
        <f t="shared" si="3"/>
        <v>1.097</v>
      </c>
      <c r="L26" s="19">
        <f t="shared" si="3"/>
        <v>1.0844</v>
      </c>
      <c r="M26" s="19">
        <f t="shared" si="3"/>
        <v>1.0718</v>
      </c>
      <c r="N26" s="19">
        <f t="shared" si="3"/>
        <v>1.0592000000000001</v>
      </c>
      <c r="O26" s="19">
        <f t="shared" si="3"/>
        <v>1.0466000000000002</v>
      </c>
      <c r="P26" s="26">
        <f t="shared" si="3"/>
        <v>1.034</v>
      </c>
    </row>
    <row r="27" spans="1:16" ht="12">
      <c r="A27" s="7">
        <v>41275</v>
      </c>
      <c r="B27" s="2">
        <v>0.324</v>
      </c>
      <c r="C27" s="21">
        <f t="shared" si="2"/>
        <v>1.324</v>
      </c>
      <c r="D27" s="2">
        <v>-0.128</v>
      </c>
      <c r="E27" s="26">
        <f t="shared" si="0"/>
        <v>0.872</v>
      </c>
      <c r="F27" s="31">
        <f t="shared" si="3"/>
        <v>1.324</v>
      </c>
      <c r="G27" s="19">
        <f t="shared" si="3"/>
        <v>1.2788</v>
      </c>
      <c r="H27" s="19">
        <f t="shared" si="3"/>
        <v>1.2336</v>
      </c>
      <c r="I27" s="19">
        <f t="shared" si="3"/>
        <v>1.1884</v>
      </c>
      <c r="J27" s="19">
        <f t="shared" si="3"/>
        <v>1.1432</v>
      </c>
      <c r="K27" s="19">
        <f t="shared" si="3"/>
        <v>1.098</v>
      </c>
      <c r="L27" s="19">
        <f t="shared" si="3"/>
        <v>1.0528</v>
      </c>
      <c r="M27" s="19">
        <f t="shared" si="3"/>
        <v>1.0076</v>
      </c>
      <c r="N27" s="19">
        <f t="shared" si="3"/>
        <v>0.9624</v>
      </c>
      <c r="O27" s="19">
        <f t="shared" si="3"/>
        <v>0.9172</v>
      </c>
      <c r="P27" s="26">
        <f t="shared" si="3"/>
        <v>0.872</v>
      </c>
    </row>
    <row r="28" spans="1:16" ht="12">
      <c r="A28" s="7">
        <v>41640</v>
      </c>
      <c r="B28" s="2">
        <v>0.137</v>
      </c>
      <c r="C28" s="21">
        <f t="shared" si="2"/>
        <v>1.137</v>
      </c>
      <c r="D28" s="2">
        <v>0.247</v>
      </c>
      <c r="E28" s="26">
        <f t="shared" si="0"/>
        <v>1.2469999999999999</v>
      </c>
      <c r="F28" s="31">
        <f t="shared" si="3"/>
        <v>1.137</v>
      </c>
      <c r="G28" s="19">
        <f t="shared" si="3"/>
        <v>1.1480000000000001</v>
      </c>
      <c r="H28" s="19">
        <f t="shared" si="3"/>
        <v>1.159</v>
      </c>
      <c r="I28" s="19">
        <f t="shared" si="3"/>
        <v>1.17</v>
      </c>
      <c r="J28" s="19">
        <f t="shared" si="3"/>
        <v>1.181</v>
      </c>
      <c r="K28" s="19">
        <f t="shared" si="3"/>
        <v>1.192</v>
      </c>
      <c r="L28" s="19">
        <f t="shared" si="3"/>
        <v>1.2029999999999998</v>
      </c>
      <c r="M28" s="19">
        <f t="shared" si="3"/>
        <v>1.214</v>
      </c>
      <c r="N28" s="19">
        <f t="shared" si="3"/>
        <v>1.2249999999999999</v>
      </c>
      <c r="O28" s="19">
        <f t="shared" si="3"/>
        <v>1.2359999999999998</v>
      </c>
      <c r="P28" s="26">
        <f t="shared" si="3"/>
        <v>1.2469999999999999</v>
      </c>
    </row>
    <row r="29" spans="1:16" ht="12">
      <c r="A29" s="7">
        <v>42005</v>
      </c>
      <c r="B29" s="2">
        <v>0.014</v>
      </c>
      <c r="C29" s="21">
        <f t="shared" si="2"/>
        <v>1.014</v>
      </c>
      <c r="D29" s="2">
        <v>-0.007</v>
      </c>
      <c r="E29" s="26">
        <f t="shared" si="0"/>
        <v>0.993</v>
      </c>
      <c r="F29" s="31">
        <f t="shared" si="3"/>
        <v>1.014</v>
      </c>
      <c r="G29" s="19">
        <f t="shared" si="3"/>
        <v>1.0119</v>
      </c>
      <c r="H29" s="19">
        <f t="shared" si="3"/>
        <v>1.0098</v>
      </c>
      <c r="I29" s="19">
        <f t="shared" si="3"/>
        <v>1.0077</v>
      </c>
      <c r="J29" s="19">
        <f t="shared" si="3"/>
        <v>1.0055999999999998</v>
      </c>
      <c r="K29" s="19">
        <f t="shared" si="3"/>
        <v>1.0035</v>
      </c>
      <c r="L29" s="19">
        <f t="shared" si="3"/>
        <v>1.0014</v>
      </c>
      <c r="M29" s="19">
        <f t="shared" si="3"/>
        <v>0.9992999999999999</v>
      </c>
      <c r="N29" s="19">
        <f t="shared" si="3"/>
        <v>0.9972</v>
      </c>
      <c r="O29" s="19">
        <f t="shared" si="3"/>
        <v>0.9951000000000001</v>
      </c>
      <c r="P29" s="26">
        <f t="shared" si="3"/>
        <v>0.993</v>
      </c>
    </row>
    <row r="30" spans="1:16" ht="12">
      <c r="A30" s="7">
        <v>42370</v>
      </c>
      <c r="B30" s="3">
        <v>0.12</v>
      </c>
      <c r="C30" s="21">
        <f t="shared" si="2"/>
        <v>1.12</v>
      </c>
      <c r="D30" s="3">
        <v>0.018</v>
      </c>
      <c r="E30" s="26">
        <f t="shared" si="0"/>
        <v>1.018</v>
      </c>
      <c r="F30" s="31">
        <f t="shared" si="3"/>
        <v>1.12</v>
      </c>
      <c r="G30" s="19">
        <f t="shared" si="3"/>
        <v>1.1098000000000003</v>
      </c>
      <c r="H30" s="19">
        <f t="shared" si="3"/>
        <v>1.0996000000000001</v>
      </c>
      <c r="I30" s="19">
        <f t="shared" si="3"/>
        <v>1.0894</v>
      </c>
      <c r="J30" s="19">
        <f t="shared" si="3"/>
        <v>1.0792000000000002</v>
      </c>
      <c r="K30" s="19">
        <f t="shared" si="3"/>
        <v>1.069</v>
      </c>
      <c r="L30" s="19">
        <f t="shared" si="3"/>
        <v>1.0588000000000002</v>
      </c>
      <c r="M30" s="19">
        <f t="shared" si="3"/>
        <v>1.0486</v>
      </c>
      <c r="N30" s="19">
        <f t="shared" si="3"/>
        <v>1.0384</v>
      </c>
      <c r="O30" s="19">
        <f t="shared" si="3"/>
        <v>1.0282</v>
      </c>
      <c r="P30" s="26">
        <f t="shared" si="3"/>
        <v>1.018</v>
      </c>
    </row>
    <row r="31" spans="1:16" ht="12">
      <c r="A31" s="7">
        <v>42736</v>
      </c>
      <c r="B31" s="3">
        <v>0.218</v>
      </c>
      <c r="C31" s="21">
        <f t="shared" si="2"/>
        <v>1.218</v>
      </c>
      <c r="D31" s="3">
        <v>0.062</v>
      </c>
      <c r="E31" s="26">
        <f t="shared" si="0"/>
        <v>1.062</v>
      </c>
      <c r="F31" s="31">
        <f t="shared" si="3"/>
        <v>1.218</v>
      </c>
      <c r="G31" s="19">
        <f t="shared" si="3"/>
        <v>1.2024000000000001</v>
      </c>
      <c r="H31" s="19">
        <f t="shared" si="3"/>
        <v>1.1868</v>
      </c>
      <c r="I31" s="19">
        <f t="shared" si="3"/>
        <v>1.1711999999999998</v>
      </c>
      <c r="J31" s="19">
        <f t="shared" si="3"/>
        <v>1.1556000000000002</v>
      </c>
      <c r="K31" s="19">
        <f t="shared" si="3"/>
        <v>1.1400000000000001</v>
      </c>
      <c r="L31" s="19">
        <f t="shared" si="3"/>
        <v>1.1244</v>
      </c>
      <c r="M31" s="19">
        <f t="shared" si="3"/>
        <v>1.1088</v>
      </c>
      <c r="N31" s="19">
        <f t="shared" si="3"/>
        <v>1.0932000000000002</v>
      </c>
      <c r="O31" s="19">
        <f t="shared" si="3"/>
        <v>1.0776000000000001</v>
      </c>
      <c r="P31" s="26">
        <f t="shared" si="3"/>
        <v>1.062</v>
      </c>
    </row>
    <row r="32" spans="1:16" ht="12">
      <c r="A32" s="8">
        <v>43101</v>
      </c>
      <c r="B32" s="5">
        <v>-0.044</v>
      </c>
      <c r="C32" s="22">
        <f t="shared" si="2"/>
        <v>0.956</v>
      </c>
      <c r="D32" s="5">
        <v>-0.006</v>
      </c>
      <c r="E32" s="27">
        <f t="shared" si="0"/>
        <v>0.994</v>
      </c>
      <c r="F32" s="32">
        <f t="shared" si="3"/>
        <v>0.956</v>
      </c>
      <c r="G32" s="10">
        <f t="shared" si="3"/>
        <v>0.9598</v>
      </c>
      <c r="H32" s="10">
        <f t="shared" si="3"/>
        <v>0.9636</v>
      </c>
      <c r="I32" s="10">
        <f t="shared" si="3"/>
        <v>0.9673999999999998</v>
      </c>
      <c r="J32" s="10">
        <f t="shared" si="3"/>
        <v>0.9712000000000001</v>
      </c>
      <c r="K32" s="10">
        <f t="shared" si="3"/>
        <v>0.975</v>
      </c>
      <c r="L32" s="10">
        <f t="shared" si="3"/>
        <v>0.9787999999999999</v>
      </c>
      <c r="M32" s="10">
        <f t="shared" si="3"/>
        <v>0.9825999999999999</v>
      </c>
      <c r="N32" s="10">
        <f t="shared" si="3"/>
        <v>0.9864</v>
      </c>
      <c r="O32" s="10">
        <f t="shared" si="3"/>
        <v>0.9902000000000001</v>
      </c>
      <c r="P32" s="27">
        <f t="shared" si="3"/>
        <v>0.994</v>
      </c>
    </row>
    <row r="33" spans="1:16" ht="12">
      <c r="A33" s="11" t="s">
        <v>0</v>
      </c>
      <c r="B33" s="9"/>
      <c r="C33" s="23">
        <f>STDEVP(C3:C32)</f>
        <v>0.17200645982701127</v>
      </c>
      <c r="D33" s="9"/>
      <c r="E33" s="28">
        <f>STDEVP(E3:E32)</f>
        <v>0.11725584562542393</v>
      </c>
      <c r="F33" s="33">
        <f>STDEVP(F3:F32)</f>
        <v>0.17200645982701127</v>
      </c>
      <c r="G33" s="17">
        <f>STDEVP(G3:G32)</f>
        <v>0.15320566351585382</v>
      </c>
      <c r="H33" s="17">
        <f aca="true" t="shared" si="4" ref="H33:P33">STDEVP(H3:H32)</f>
        <v>0.13551571946538943</v>
      </c>
      <c r="I33" s="17">
        <f t="shared" si="4"/>
        <v>0.11943126428573178</v>
      </c>
      <c r="J33" s="17">
        <f t="shared" si="4"/>
        <v>0.10568786748408415</v>
      </c>
      <c r="K33" s="17">
        <f t="shared" si="4"/>
        <v>0.09530375415247583</v>
      </c>
      <c r="L33" s="17">
        <f t="shared" si="4"/>
        <v>0.08945651209138188</v>
      </c>
      <c r="M33" s="17">
        <f t="shared" si="4"/>
        <v>0.08904443460055957</v>
      </c>
      <c r="N33" s="17">
        <f t="shared" si="4"/>
        <v>0.0941389233467692</v>
      </c>
      <c r="O33" s="17">
        <f t="shared" si="4"/>
        <v>0.10393336433610825</v>
      </c>
      <c r="P33" s="28">
        <f t="shared" si="4"/>
        <v>0.11725584562542393</v>
      </c>
    </row>
    <row r="34" spans="1:16" ht="12">
      <c r="A34" s="12" t="s">
        <v>1</v>
      </c>
      <c r="B34" s="10"/>
      <c r="C34" s="24">
        <f>POWER(PRODUCT(C3:C32),1/30)-1</f>
        <v>0.09974487480508754</v>
      </c>
      <c r="D34" s="10"/>
      <c r="E34" s="29">
        <f>POWER(PRODUCT(E3:E32),1/30)-1</f>
        <v>0.07858476500457612</v>
      </c>
      <c r="F34" s="34">
        <f>POWER(PRODUCT(F3:F32),1/30)-1</f>
        <v>0.09974487480508754</v>
      </c>
      <c r="G34" s="18">
        <f>POWER(PRODUCT(G3:G32),1/30)-1</f>
        <v>0.10017899353553328</v>
      </c>
      <c r="H34" s="18">
        <f aca="true" t="shared" si="5" ref="H34:P34">POWER(PRODUCT(H3:H32),1/30)-1</f>
        <v>0.0999553515357916</v>
      </c>
      <c r="I34" s="18">
        <f t="shared" si="5"/>
        <v>0.09912470994607392</v>
      </c>
      <c r="J34" s="18">
        <f t="shared" si="5"/>
        <v>0.09772566785303738</v>
      </c>
      <c r="K34" s="18">
        <f t="shared" si="5"/>
        <v>0.09578754695708747</v>
      </c>
      <c r="L34" s="18">
        <f t="shared" si="5"/>
        <v>0.09333232223235988</v>
      </c>
      <c r="M34" s="18">
        <f t="shared" si="5"/>
        <v>0.09037592793109495</v>
      </c>
      <c r="N34" s="18">
        <f t="shared" si="5"/>
        <v>0.08692913441785222</v>
      </c>
      <c r="O34" s="18">
        <f t="shared" si="5"/>
        <v>0.08299811382813838</v>
      </c>
      <c r="P34" s="29">
        <f t="shared" si="5"/>
        <v>0.07858476500457612</v>
      </c>
    </row>
    <row r="35" ht="12">
      <c r="F35" t="s">
        <v>4</v>
      </c>
    </row>
    <row r="36" spans="6:16" ht="12">
      <c r="F36" s="33">
        <f>C33</f>
        <v>0.17200645982701127</v>
      </c>
      <c r="G36" s="17">
        <f>$F36*G2+$P36*G1</f>
        <v>0.16653139840685252</v>
      </c>
      <c r="H36" s="17">
        <f aca="true" t="shared" si="6" ref="H36:O36">$F36*H2+$P36*H1</f>
        <v>0.1610563369866938</v>
      </c>
      <c r="I36" s="17">
        <f t="shared" si="6"/>
        <v>0.15558127556653506</v>
      </c>
      <c r="J36" s="17">
        <f t="shared" si="6"/>
        <v>0.15010621414637634</v>
      </c>
      <c r="K36" s="17">
        <f t="shared" si="6"/>
        <v>0.1446311527262176</v>
      </c>
      <c r="L36" s="17">
        <f t="shared" si="6"/>
        <v>0.13915609130605885</v>
      </c>
      <c r="M36" s="17">
        <f t="shared" si="6"/>
        <v>0.13368102988590014</v>
      </c>
      <c r="N36" s="17">
        <f t="shared" si="6"/>
        <v>0.1282059684657414</v>
      </c>
      <c r="O36" s="17">
        <f t="shared" si="6"/>
        <v>0.12273090704558268</v>
      </c>
      <c r="P36" s="28">
        <f>E33</f>
        <v>0.11725584562542393</v>
      </c>
    </row>
    <row r="37" spans="6:16" ht="12">
      <c r="F37" s="34">
        <f>C34</f>
        <v>0.09974487480508754</v>
      </c>
      <c r="G37" s="18">
        <f>$F37*G2+$P37*G1</f>
        <v>0.0976288638250364</v>
      </c>
      <c r="H37" s="18">
        <f aca="true" t="shared" si="7" ref="H37:O37">$F37*H2+$P37*H1</f>
        <v>0.09551285284498526</v>
      </c>
      <c r="I37" s="18">
        <f t="shared" si="7"/>
        <v>0.0933968418649341</v>
      </c>
      <c r="J37" s="18">
        <f t="shared" si="7"/>
        <v>0.09128083088488297</v>
      </c>
      <c r="K37" s="18">
        <f t="shared" si="7"/>
        <v>0.08916481990483183</v>
      </c>
      <c r="L37" s="18">
        <f t="shared" si="7"/>
        <v>0.08704880892478069</v>
      </c>
      <c r="M37" s="18">
        <f t="shared" si="7"/>
        <v>0.08493279794472954</v>
      </c>
      <c r="N37" s="18">
        <f t="shared" si="7"/>
        <v>0.08281678696467841</v>
      </c>
      <c r="O37" s="18">
        <f t="shared" si="7"/>
        <v>0.08070077598462727</v>
      </c>
      <c r="P37" s="29">
        <f>E34</f>
        <v>0.07858476500457612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Спирин</dc:creator>
  <cp:keywords/>
  <dc:description/>
  <cp:lastModifiedBy>Egor Petukhovsky</cp:lastModifiedBy>
  <dcterms:created xsi:type="dcterms:W3CDTF">2016-09-01T12:25:30Z</dcterms:created>
  <dcterms:modified xsi:type="dcterms:W3CDTF">2020-10-26T21:38:02Z</dcterms:modified>
  <cp:category/>
  <cp:version/>
  <cp:contentType/>
  <cp:contentStatus/>
</cp:coreProperties>
</file>